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0730" windowHeight="11565"/>
  </bookViews>
  <sheets>
    <sheet name="Example" sheetId="5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54" i="5" l="1"/>
  <c r="F54" i="5" s="1"/>
  <c r="C53" i="5"/>
  <c r="C52" i="5"/>
  <c r="F52" i="5" s="1"/>
  <c r="C51" i="5"/>
  <c r="C50" i="5"/>
  <c r="F50" i="5" s="1"/>
  <c r="C49" i="5"/>
  <c r="C48" i="5"/>
  <c r="F48" i="5" s="1"/>
  <c r="C47" i="5"/>
  <c r="C46" i="5"/>
  <c r="F46" i="5" s="1"/>
  <c r="C45" i="5"/>
  <c r="C44" i="5"/>
  <c r="F44" i="5" s="1"/>
  <c r="C43" i="5"/>
  <c r="G54" i="5"/>
  <c r="G53" i="5"/>
  <c r="F53" i="5"/>
  <c r="G51" i="5"/>
  <c r="F51" i="5"/>
  <c r="G49" i="5"/>
  <c r="F49" i="5"/>
  <c r="G47" i="5"/>
  <c r="F47" i="5"/>
  <c r="G45" i="5"/>
  <c r="F45" i="5"/>
  <c r="G43" i="5"/>
  <c r="H55" i="5"/>
  <c r="C32" i="5"/>
  <c r="F32" i="5" s="1"/>
  <c r="C31" i="5"/>
  <c r="F31" i="5" s="1"/>
  <c r="C30" i="5"/>
  <c r="F30" i="5" s="1"/>
  <c r="C29" i="5"/>
  <c r="F29" i="5" s="1"/>
  <c r="C28" i="5"/>
  <c r="F28" i="5" s="1"/>
  <c r="C27" i="5"/>
  <c r="F27" i="5" s="1"/>
  <c r="C26" i="5"/>
  <c r="F26" i="5" s="1"/>
  <c r="C25" i="5"/>
  <c r="F25" i="5" s="1"/>
  <c r="C24" i="5"/>
  <c r="F24" i="5" s="1"/>
  <c r="C23" i="5"/>
  <c r="F23" i="5" s="1"/>
  <c r="C22" i="5"/>
  <c r="F22" i="5" s="1"/>
  <c r="C21" i="5"/>
  <c r="G46" i="5" l="1"/>
  <c r="C55" i="5"/>
  <c r="G50" i="5"/>
  <c r="G44" i="5"/>
  <c r="I44" i="5" s="1"/>
  <c r="K44" i="5" s="1"/>
  <c r="G48" i="5"/>
  <c r="G52" i="5"/>
  <c r="I52" i="5" s="1"/>
  <c r="K52" i="5" s="1"/>
  <c r="F43" i="5"/>
  <c r="F55" i="5" s="1"/>
  <c r="I46" i="5"/>
  <c r="K46" i="5" s="1"/>
  <c r="I48" i="5"/>
  <c r="K48" i="5" s="1"/>
  <c r="I50" i="5"/>
  <c r="K50" i="5" s="1"/>
  <c r="I54" i="5"/>
  <c r="K54" i="5" s="1"/>
  <c r="I45" i="5"/>
  <c r="K45" i="5" s="1"/>
  <c r="I47" i="5"/>
  <c r="K47" i="5" s="1"/>
  <c r="I49" i="5"/>
  <c r="K49" i="5" s="1"/>
  <c r="I51" i="5"/>
  <c r="K51" i="5" s="1"/>
  <c r="I53" i="5"/>
  <c r="K53" i="5" s="1"/>
  <c r="H33" i="5"/>
  <c r="C33" i="5"/>
  <c r="G32" i="5"/>
  <c r="I32" i="5" s="1"/>
  <c r="K32" i="5" s="1"/>
  <c r="G31" i="5"/>
  <c r="I31" i="5" s="1"/>
  <c r="K31" i="5" s="1"/>
  <c r="G30" i="5"/>
  <c r="I30" i="5" s="1"/>
  <c r="K30" i="5" s="1"/>
  <c r="G29" i="5"/>
  <c r="I29" i="5" s="1"/>
  <c r="K29" i="5" s="1"/>
  <c r="G28" i="5"/>
  <c r="I28" i="5" s="1"/>
  <c r="K28" i="5" s="1"/>
  <c r="G27" i="5"/>
  <c r="I27" i="5" s="1"/>
  <c r="K27" i="5" s="1"/>
  <c r="G26" i="5"/>
  <c r="I26" i="5" s="1"/>
  <c r="K26" i="5" s="1"/>
  <c r="G25" i="5"/>
  <c r="I25" i="5" s="1"/>
  <c r="K25" i="5" s="1"/>
  <c r="G24" i="5"/>
  <c r="I24" i="5" s="1"/>
  <c r="K24" i="5" s="1"/>
  <c r="G23" i="5"/>
  <c r="I23" i="5" s="1"/>
  <c r="K23" i="5" s="1"/>
  <c r="G22" i="5"/>
  <c r="I22" i="5" s="1"/>
  <c r="K22" i="5" s="1"/>
  <c r="G21" i="5"/>
  <c r="F21" i="5"/>
  <c r="D10" i="5"/>
  <c r="D9" i="5"/>
  <c r="D8" i="5"/>
  <c r="D7" i="5"/>
  <c r="D6" i="5"/>
  <c r="D5" i="5"/>
  <c r="G55" i="5" l="1"/>
  <c r="I43" i="5"/>
  <c r="K43" i="5" s="1"/>
  <c r="G33" i="5"/>
  <c r="I21" i="5"/>
  <c r="I33" i="5" s="1"/>
  <c r="F33" i="5"/>
  <c r="I55" i="5" l="1"/>
  <c r="K55" i="5"/>
  <c r="K58" i="5" s="1"/>
  <c r="K21" i="5"/>
  <c r="K33" i="5" s="1"/>
  <c r="K36" i="5" s="1"/>
</calcChain>
</file>

<file path=xl/sharedStrings.xml><?xml version="1.0" encoding="utf-8"?>
<sst xmlns="http://schemas.openxmlformats.org/spreadsheetml/2006/main" count="46" uniqueCount="32">
  <si>
    <t>0 =&gt; 833,333</t>
  </si>
  <si>
    <t>833,333 =&gt; 1,250,000</t>
  </si>
  <si>
    <t>1,250,000 =&gt; 1,666,666</t>
  </si>
  <si>
    <t>1,666,666 =&gt;2,500,000</t>
  </si>
  <si>
    <t>2,500,000 =&gt; 4,166,666</t>
  </si>
  <si>
    <t>4,166,666 =&gt;</t>
  </si>
  <si>
    <t>ATI Membership Charge</t>
  </si>
  <si>
    <t>Hub Contract Charge</t>
  </si>
  <si>
    <t>Pricing explanation:</t>
  </si>
  <si>
    <t>Pricing Tier</t>
  </si>
  <si>
    <t>Hub Contract Charge:  Charge by ATI Hub contactor for per transaction matched and returned to a member eagency</t>
  </si>
  <si>
    <t>ATI membership Charge:  Charge to provide overhead opeating funds for ATI - charge will be variable based on ATI needs and goal to reduce ATI annual membership dues</t>
  </si>
  <si>
    <t>ATI Hub Transaction Pricing</t>
  </si>
  <si>
    <t>Month</t>
  </si>
  <si>
    <t>Pricing w/o Settlement</t>
  </si>
  <si>
    <t>Matched Transactions</t>
  </si>
  <si>
    <t>Tier</t>
  </si>
  <si>
    <t>Total Price to ATI Member Agency</t>
  </si>
  <si>
    <t>Example Agency Pricing</t>
  </si>
  <si>
    <t>Monthly Maintenance: Monthly charge for ATI contractor to maintain software</t>
  </si>
  <si>
    <t>Match Cost</t>
  </si>
  <si>
    <t>ATI Overhead</t>
  </si>
  <si>
    <t>Monthly Maint</t>
  </si>
  <si>
    <t>Total Agency</t>
  </si>
  <si>
    <t>Pricing tier for the current month is based on the total transactions for the current month for the enitre hub (not the volume for the agency)</t>
  </si>
  <si>
    <t>Total Monthly Agency Cost</t>
  </si>
  <si>
    <t>Agency Net Revenue at Above Avg Trans Value</t>
  </si>
  <si>
    <t>Monthly Match</t>
  </si>
  <si>
    <t>Average Daily Match</t>
  </si>
  <si>
    <t>Average Transaction</t>
  </si>
  <si>
    <t>One-Time Hook-Up fee</t>
  </si>
  <si>
    <t>1st Year Net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</si>
</sst>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8" formatCode="&quot;$&quot;#,##0.00_);[Red]\(&quot;$&quot;#,##0.00\)"/>
    <numFmt numFmtId="164" formatCode="&quot;$&quot;#,##0.000_);[Red]\(&quot;$&quot;#,##0.000\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8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0" xfId="0" applyFont="1"/>
    <xf numFmtId="6" fontId="2" fillId="0" borderId="0" xfId="0" applyNumberFormat="1" applyFont="1" applyAlignment="1">
      <alignment horizontal="center"/>
    </xf>
    <xf numFmtId="6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6" fontId="5" fillId="0" borderId="1" xfId="0" applyNumberFormat="1" applyFont="1" applyBorder="1" applyAlignment="1">
      <alignment horizontal="center"/>
    </xf>
    <xf numFmtId="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3" fontId="2" fillId="0" borderId="0" xfId="0" applyNumberFormat="1" applyFont="1" applyAlignment="1">
      <alignment horizontal="center"/>
    </xf>
    <xf numFmtId="8" fontId="5" fillId="0" borderId="1" xfId="0" applyNumberFormat="1" applyFont="1" applyBorder="1" applyAlignment="1">
      <alignment horizontal="center" vertical="center"/>
    </xf>
    <xf numFmtId="8" fontId="4" fillId="0" borderId="0" xfId="0" applyNumberFormat="1" applyFont="1" applyAlignment="1">
      <alignment horizontal="center"/>
    </xf>
    <xf numFmtId="8" fontId="2" fillId="0" borderId="1" xfId="0" applyNumberFormat="1" applyFont="1" applyBorder="1" applyAlignment="1">
      <alignment horizontal="center" vertical="center"/>
    </xf>
    <xf numFmtId="8" fontId="1" fillId="0" borderId="1" xfId="0" applyNumberFormat="1" applyFont="1" applyBorder="1" applyAlignment="1">
      <alignment horizontal="center"/>
    </xf>
    <xf numFmtId="8" fontId="2" fillId="0" borderId="0" xfId="0" applyNumberFormat="1" applyFont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8" fontId="2" fillId="0" borderId="0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8" fontId="2" fillId="3" borderId="1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workbookViewId="0">
      <selection sqref="A1:E1"/>
    </sheetView>
  </sheetViews>
  <sheetFormatPr defaultRowHeight="15" x14ac:dyDescent="0.25"/>
  <cols>
    <col min="1" max="1" width="25.42578125" customWidth="1"/>
    <col min="2" max="2" width="13" customWidth="1"/>
    <col min="3" max="3" width="16.85546875" customWidth="1"/>
    <col min="4" max="4" width="17.42578125" customWidth="1"/>
    <col min="5" max="5" width="8.28515625" customWidth="1"/>
    <col min="6" max="6" width="14.5703125" customWidth="1"/>
    <col min="7" max="7" width="15" customWidth="1"/>
    <col min="8" max="8" width="16.42578125" customWidth="1"/>
    <col min="9" max="9" width="16.5703125" customWidth="1"/>
    <col min="10" max="10" width="3.85546875" customWidth="1"/>
    <col min="11" max="11" width="22.42578125" customWidth="1"/>
    <col min="12" max="12" width="22" customWidth="1"/>
    <col min="13" max="13" width="15.85546875" customWidth="1"/>
    <col min="14" max="14" width="16.7109375" customWidth="1"/>
    <col min="15" max="15" width="16.85546875" customWidth="1"/>
  </cols>
  <sheetData>
    <row r="1" spans="1:5" ht="18" x14ac:dyDescent="0.25">
      <c r="A1" s="36" t="s">
        <v>12</v>
      </c>
      <c r="B1" s="36"/>
      <c r="C1" s="36"/>
      <c r="D1" s="36"/>
      <c r="E1" s="36"/>
    </row>
    <row r="2" spans="1:5" ht="9.9499999999999993" customHeight="1" x14ac:dyDescent="0.25">
      <c r="B2" s="9"/>
    </row>
    <row r="3" spans="1:5" ht="20.100000000000001" customHeight="1" x14ac:dyDescent="0.25">
      <c r="A3" s="33" t="s">
        <v>14</v>
      </c>
      <c r="B3" s="34"/>
      <c r="C3" s="34"/>
      <c r="D3" s="34"/>
      <c r="E3" s="35"/>
    </row>
    <row r="4" spans="1:5" ht="39.950000000000003" customHeight="1" x14ac:dyDescent="0.25">
      <c r="A4" s="5" t="s">
        <v>15</v>
      </c>
      <c r="B4" s="6" t="s">
        <v>7</v>
      </c>
      <c r="C4" s="6" t="s">
        <v>6</v>
      </c>
      <c r="D4" s="6" t="s">
        <v>17</v>
      </c>
      <c r="E4" s="6" t="s">
        <v>9</v>
      </c>
    </row>
    <row r="5" spans="1:5" ht="24" customHeight="1" x14ac:dyDescent="0.25">
      <c r="A5" s="1" t="s">
        <v>0</v>
      </c>
      <c r="B5" s="2">
        <v>0.09</v>
      </c>
      <c r="C5" s="3">
        <v>0.01</v>
      </c>
      <c r="D5" s="4">
        <f t="shared" ref="D5:D10" si="0">SUM(B5:C5)</f>
        <v>9.9999999999999992E-2</v>
      </c>
      <c r="E5" s="8">
        <v>1</v>
      </c>
    </row>
    <row r="6" spans="1:5" ht="24" customHeight="1" x14ac:dyDescent="0.25">
      <c r="A6" s="1" t="s">
        <v>1</v>
      </c>
      <c r="B6" s="2">
        <v>0.08</v>
      </c>
      <c r="C6" s="3">
        <v>8.9999999999999993E-3</v>
      </c>
      <c r="D6" s="4">
        <f t="shared" si="0"/>
        <v>8.8999999999999996E-2</v>
      </c>
      <c r="E6" s="8">
        <v>2</v>
      </c>
    </row>
    <row r="7" spans="1:5" ht="24" customHeight="1" x14ac:dyDescent="0.25">
      <c r="A7" s="1" t="s">
        <v>2</v>
      </c>
      <c r="B7" s="2">
        <v>7.0000000000000007E-2</v>
      </c>
      <c r="C7" s="3">
        <v>8.0000000000000002E-3</v>
      </c>
      <c r="D7" s="4">
        <f t="shared" si="0"/>
        <v>7.8000000000000014E-2</v>
      </c>
      <c r="E7" s="8">
        <v>3</v>
      </c>
    </row>
    <row r="8" spans="1:5" ht="24" customHeight="1" x14ac:dyDescent="0.25">
      <c r="A8" s="1" t="s">
        <v>3</v>
      </c>
      <c r="B8" s="2">
        <v>0.06</v>
      </c>
      <c r="C8" s="3">
        <v>7.0000000000000001E-3</v>
      </c>
      <c r="D8" s="4">
        <f t="shared" si="0"/>
        <v>6.7000000000000004E-2</v>
      </c>
      <c r="E8" s="8">
        <v>4</v>
      </c>
    </row>
    <row r="9" spans="1:5" ht="24" customHeight="1" x14ac:dyDescent="0.25">
      <c r="A9" s="1" t="s">
        <v>4</v>
      </c>
      <c r="B9" s="2">
        <v>0.05</v>
      </c>
      <c r="C9" s="3">
        <v>6.0000000000000001E-3</v>
      </c>
      <c r="D9" s="4">
        <f t="shared" si="0"/>
        <v>5.6000000000000001E-2</v>
      </c>
      <c r="E9" s="8">
        <v>5</v>
      </c>
    </row>
    <row r="10" spans="1:5" ht="24" customHeight="1" x14ac:dyDescent="0.25">
      <c r="A10" s="1" t="s">
        <v>5</v>
      </c>
      <c r="B10" s="2">
        <v>0.04</v>
      </c>
      <c r="C10" s="3">
        <v>5.0000000000000001E-3</v>
      </c>
      <c r="D10" s="4">
        <f t="shared" si="0"/>
        <v>4.4999999999999998E-2</v>
      </c>
      <c r="E10" s="8">
        <v>6</v>
      </c>
    </row>
    <row r="12" spans="1:5" x14ac:dyDescent="0.25">
      <c r="A12" s="7" t="s">
        <v>8</v>
      </c>
      <c r="B12" t="s">
        <v>24</v>
      </c>
    </row>
    <row r="14" spans="1:5" x14ac:dyDescent="0.25">
      <c r="B14" t="s">
        <v>10</v>
      </c>
    </row>
    <row r="15" spans="1:5" x14ac:dyDescent="0.25">
      <c r="B15" t="s">
        <v>11</v>
      </c>
    </row>
    <row r="16" spans="1:5" x14ac:dyDescent="0.25">
      <c r="B16" t="s">
        <v>19</v>
      </c>
    </row>
    <row r="17" spans="1:11" x14ac:dyDescent="0.25">
      <c r="K17" s="25" t="s">
        <v>29</v>
      </c>
    </row>
    <row r="18" spans="1:11" ht="20.100000000000001" customHeight="1" x14ac:dyDescent="0.25">
      <c r="A18" s="32" t="s">
        <v>18</v>
      </c>
      <c r="B18" s="32"/>
      <c r="C18" s="32"/>
      <c r="D18" s="32"/>
      <c r="E18" s="32"/>
      <c r="F18" s="32"/>
      <c r="G18" s="32"/>
      <c r="H18" s="32"/>
      <c r="I18" s="32"/>
      <c r="K18" s="31">
        <v>1.25</v>
      </c>
    </row>
    <row r="20" spans="1:11" ht="39.950000000000003" customHeight="1" x14ac:dyDescent="0.25">
      <c r="A20" s="16" t="s">
        <v>28</v>
      </c>
      <c r="B20" s="8" t="s">
        <v>13</v>
      </c>
      <c r="C20" s="16" t="s">
        <v>27</v>
      </c>
      <c r="D20" s="8" t="s">
        <v>16</v>
      </c>
      <c r="F20" s="8" t="s">
        <v>20</v>
      </c>
      <c r="G20" s="16" t="s">
        <v>21</v>
      </c>
      <c r="H20" s="8" t="s">
        <v>22</v>
      </c>
      <c r="I20" s="16" t="s">
        <v>25</v>
      </c>
      <c r="K20" s="6" t="s">
        <v>26</v>
      </c>
    </row>
    <row r="21" spans="1:11" ht="18" customHeight="1" x14ac:dyDescent="0.3">
      <c r="A21" s="30">
        <v>1000</v>
      </c>
      <c r="B21" s="12">
        <v>1</v>
      </c>
      <c r="C21" s="13">
        <f t="shared" ref="C21:C32" si="1">+$A$21*22</f>
        <v>22000</v>
      </c>
      <c r="D21" s="12">
        <v>1</v>
      </c>
      <c r="F21" s="14">
        <f>+C21*$B$5</f>
        <v>1980</v>
      </c>
      <c r="G21" s="14">
        <f>+C21*$C$5</f>
        <v>220</v>
      </c>
      <c r="H21" s="18">
        <v>1666.66</v>
      </c>
      <c r="I21" s="15">
        <f t="shared" ref="I21:I32" si="2">+F21+G21+H21</f>
        <v>3866.66</v>
      </c>
      <c r="K21" s="21">
        <f t="shared" ref="K21:K32" si="3">+C21*$K$18-I21</f>
        <v>23633.34</v>
      </c>
    </row>
    <row r="22" spans="1:11" ht="18" customHeight="1" x14ac:dyDescent="0.3">
      <c r="B22" s="12">
        <v>2</v>
      </c>
      <c r="C22" s="13">
        <f t="shared" si="1"/>
        <v>22000</v>
      </c>
      <c r="D22" s="12">
        <v>1</v>
      </c>
      <c r="F22" s="14">
        <f t="shared" ref="F22:F32" si="4">+C22*$B$5</f>
        <v>1980</v>
      </c>
      <c r="G22" s="14">
        <f t="shared" ref="G22:G32" si="5">+C22*$C$5</f>
        <v>220</v>
      </c>
      <c r="H22" s="18">
        <v>1666.66</v>
      </c>
      <c r="I22" s="15">
        <f t="shared" si="2"/>
        <v>3866.66</v>
      </c>
      <c r="K22" s="21">
        <f t="shared" si="3"/>
        <v>23633.34</v>
      </c>
    </row>
    <row r="23" spans="1:11" ht="18" customHeight="1" x14ac:dyDescent="0.3">
      <c r="B23" s="12">
        <v>3</v>
      </c>
      <c r="C23" s="13">
        <f t="shared" si="1"/>
        <v>22000</v>
      </c>
      <c r="D23" s="12">
        <v>1</v>
      </c>
      <c r="F23" s="14">
        <f t="shared" si="4"/>
        <v>1980</v>
      </c>
      <c r="G23" s="14">
        <f t="shared" si="5"/>
        <v>220</v>
      </c>
      <c r="H23" s="18">
        <v>1666.66</v>
      </c>
      <c r="I23" s="15">
        <f t="shared" si="2"/>
        <v>3866.66</v>
      </c>
      <c r="K23" s="21">
        <f t="shared" si="3"/>
        <v>23633.34</v>
      </c>
    </row>
    <row r="24" spans="1:11" ht="18" customHeight="1" x14ac:dyDescent="0.3">
      <c r="B24" s="12">
        <v>4</v>
      </c>
      <c r="C24" s="13">
        <f t="shared" si="1"/>
        <v>22000</v>
      </c>
      <c r="D24" s="12">
        <v>1</v>
      </c>
      <c r="F24" s="14">
        <f t="shared" si="4"/>
        <v>1980</v>
      </c>
      <c r="G24" s="14">
        <f t="shared" si="5"/>
        <v>220</v>
      </c>
      <c r="H24" s="18">
        <v>1666.66</v>
      </c>
      <c r="I24" s="15">
        <f t="shared" si="2"/>
        <v>3866.66</v>
      </c>
      <c r="K24" s="21">
        <f t="shared" si="3"/>
        <v>23633.34</v>
      </c>
    </row>
    <row r="25" spans="1:11" ht="18" customHeight="1" x14ac:dyDescent="0.3">
      <c r="B25" s="12">
        <v>5</v>
      </c>
      <c r="C25" s="13">
        <f t="shared" si="1"/>
        <v>22000</v>
      </c>
      <c r="D25" s="12">
        <v>1</v>
      </c>
      <c r="F25" s="14">
        <f t="shared" si="4"/>
        <v>1980</v>
      </c>
      <c r="G25" s="14">
        <f t="shared" si="5"/>
        <v>220</v>
      </c>
      <c r="H25" s="18">
        <v>1666.66</v>
      </c>
      <c r="I25" s="15">
        <f t="shared" si="2"/>
        <v>3866.66</v>
      </c>
      <c r="K25" s="21">
        <f t="shared" si="3"/>
        <v>23633.34</v>
      </c>
    </row>
    <row r="26" spans="1:11" ht="18" customHeight="1" x14ac:dyDescent="0.3">
      <c r="B26" s="12">
        <v>6</v>
      </c>
      <c r="C26" s="13">
        <f t="shared" si="1"/>
        <v>22000</v>
      </c>
      <c r="D26" s="12">
        <v>1</v>
      </c>
      <c r="F26" s="14">
        <f t="shared" si="4"/>
        <v>1980</v>
      </c>
      <c r="G26" s="14">
        <f t="shared" si="5"/>
        <v>220</v>
      </c>
      <c r="H26" s="18">
        <v>1666.66</v>
      </c>
      <c r="I26" s="15">
        <f t="shared" si="2"/>
        <v>3866.66</v>
      </c>
      <c r="K26" s="21">
        <f t="shared" si="3"/>
        <v>23633.34</v>
      </c>
    </row>
    <row r="27" spans="1:11" ht="18" customHeight="1" x14ac:dyDescent="0.3">
      <c r="B27" s="12">
        <v>7</v>
      </c>
      <c r="C27" s="13">
        <f t="shared" si="1"/>
        <v>22000</v>
      </c>
      <c r="D27" s="12">
        <v>1</v>
      </c>
      <c r="F27" s="14">
        <f t="shared" si="4"/>
        <v>1980</v>
      </c>
      <c r="G27" s="14">
        <f t="shared" si="5"/>
        <v>220</v>
      </c>
      <c r="H27" s="18">
        <v>1666.66</v>
      </c>
      <c r="I27" s="15">
        <f t="shared" si="2"/>
        <v>3866.66</v>
      </c>
      <c r="K27" s="21">
        <f t="shared" si="3"/>
        <v>23633.34</v>
      </c>
    </row>
    <row r="28" spans="1:11" ht="18" customHeight="1" x14ac:dyDescent="0.3">
      <c r="B28" s="12">
        <v>8</v>
      </c>
      <c r="C28" s="13">
        <f t="shared" si="1"/>
        <v>22000</v>
      </c>
      <c r="D28" s="12">
        <v>1</v>
      </c>
      <c r="F28" s="14">
        <f t="shared" si="4"/>
        <v>1980</v>
      </c>
      <c r="G28" s="14">
        <f t="shared" si="5"/>
        <v>220</v>
      </c>
      <c r="H28" s="18">
        <v>1666.66</v>
      </c>
      <c r="I28" s="15">
        <f t="shared" si="2"/>
        <v>3866.66</v>
      </c>
      <c r="K28" s="21">
        <f t="shared" si="3"/>
        <v>23633.34</v>
      </c>
    </row>
    <row r="29" spans="1:11" ht="18" customHeight="1" x14ac:dyDescent="0.3">
      <c r="B29" s="12">
        <v>9</v>
      </c>
      <c r="C29" s="13">
        <f t="shared" si="1"/>
        <v>22000</v>
      </c>
      <c r="D29" s="12">
        <v>1</v>
      </c>
      <c r="F29" s="14">
        <f t="shared" si="4"/>
        <v>1980</v>
      </c>
      <c r="G29" s="14">
        <f t="shared" si="5"/>
        <v>220</v>
      </c>
      <c r="H29" s="18">
        <v>1666.66</v>
      </c>
      <c r="I29" s="15">
        <f t="shared" si="2"/>
        <v>3866.66</v>
      </c>
      <c r="K29" s="21">
        <f t="shared" si="3"/>
        <v>23633.34</v>
      </c>
    </row>
    <row r="30" spans="1:11" ht="18" customHeight="1" x14ac:dyDescent="0.3">
      <c r="B30" s="12">
        <v>10</v>
      </c>
      <c r="C30" s="13">
        <f t="shared" si="1"/>
        <v>22000</v>
      </c>
      <c r="D30" s="12">
        <v>1</v>
      </c>
      <c r="F30" s="14">
        <f t="shared" si="4"/>
        <v>1980</v>
      </c>
      <c r="G30" s="14">
        <f t="shared" si="5"/>
        <v>220</v>
      </c>
      <c r="H30" s="18">
        <v>1666.66</v>
      </c>
      <c r="I30" s="15">
        <f t="shared" si="2"/>
        <v>3866.66</v>
      </c>
      <c r="K30" s="21">
        <f t="shared" si="3"/>
        <v>23633.34</v>
      </c>
    </row>
    <row r="31" spans="1:11" ht="18" customHeight="1" x14ac:dyDescent="0.3">
      <c r="B31" s="12">
        <v>11</v>
      </c>
      <c r="C31" s="13">
        <f t="shared" si="1"/>
        <v>22000</v>
      </c>
      <c r="D31" s="12">
        <v>1</v>
      </c>
      <c r="F31" s="14">
        <f t="shared" si="4"/>
        <v>1980</v>
      </c>
      <c r="G31" s="14">
        <f t="shared" si="5"/>
        <v>220</v>
      </c>
      <c r="H31" s="18">
        <v>1666.66</v>
      </c>
      <c r="I31" s="15">
        <f t="shared" si="2"/>
        <v>3866.66</v>
      </c>
      <c r="K31" s="21">
        <f t="shared" si="3"/>
        <v>23633.34</v>
      </c>
    </row>
    <row r="32" spans="1:11" ht="18" customHeight="1" x14ac:dyDescent="0.3">
      <c r="A32" s="23"/>
      <c r="B32" s="12">
        <v>12</v>
      </c>
      <c r="C32" s="13">
        <f t="shared" si="1"/>
        <v>22000</v>
      </c>
      <c r="D32" s="12">
        <v>1</v>
      </c>
      <c r="F32" s="14">
        <f t="shared" si="4"/>
        <v>1980</v>
      </c>
      <c r="G32" s="14">
        <f t="shared" si="5"/>
        <v>220</v>
      </c>
      <c r="H32" s="18">
        <v>1666.66</v>
      </c>
      <c r="I32" s="15">
        <f t="shared" si="2"/>
        <v>3866.66</v>
      </c>
      <c r="K32" s="21">
        <f t="shared" si="3"/>
        <v>23633.34</v>
      </c>
    </row>
    <row r="33" spans="1:11" ht="18" customHeight="1" x14ac:dyDescent="0.3">
      <c r="B33" s="24" t="s">
        <v>23</v>
      </c>
      <c r="C33" s="17">
        <f>SUM(C21:C32)</f>
        <v>264000</v>
      </c>
      <c r="F33" s="11">
        <f>SUM(F21:F32)</f>
        <v>23760</v>
      </c>
      <c r="G33" s="11">
        <f>SUM(G21:G32)</f>
        <v>2640</v>
      </c>
      <c r="H33" s="19">
        <f>SUM(H21:H32)</f>
        <v>19999.920000000002</v>
      </c>
      <c r="I33" s="10">
        <f>SUM(I21:I32)</f>
        <v>46399.920000000013</v>
      </c>
      <c r="K33" s="29">
        <f>SUM(K21:K32)</f>
        <v>283600.08</v>
      </c>
    </row>
    <row r="35" spans="1:11" x14ac:dyDescent="0.25">
      <c r="K35" s="28" t="s">
        <v>31</v>
      </c>
    </row>
    <row r="36" spans="1:11" ht="20.100000000000001" customHeight="1" x14ac:dyDescent="0.25">
      <c r="H36" s="26" t="s">
        <v>30</v>
      </c>
      <c r="I36" s="27">
        <v>20000</v>
      </c>
      <c r="K36" s="20">
        <f>+K33-I36</f>
        <v>263600.08</v>
      </c>
    </row>
    <row r="37" spans="1:11" ht="18" customHeight="1" x14ac:dyDescent="0.25"/>
    <row r="38" spans="1:11" ht="18" customHeight="1" x14ac:dyDescent="0.25"/>
    <row r="39" spans="1:11" ht="18" customHeight="1" x14ac:dyDescent="0.25">
      <c r="K39" s="25" t="s">
        <v>29</v>
      </c>
    </row>
    <row r="40" spans="1:11" ht="18" customHeight="1" x14ac:dyDescent="0.25">
      <c r="A40" s="32" t="s">
        <v>18</v>
      </c>
      <c r="B40" s="32"/>
      <c r="C40" s="32"/>
      <c r="D40" s="32"/>
      <c r="E40" s="32"/>
      <c r="F40" s="32"/>
      <c r="G40" s="32"/>
      <c r="H40" s="32"/>
      <c r="I40" s="32"/>
      <c r="K40" s="31">
        <v>1.25</v>
      </c>
    </row>
    <row r="41" spans="1:11" ht="18" customHeight="1" x14ac:dyDescent="0.25"/>
    <row r="42" spans="1:11" ht="50.1" customHeight="1" x14ac:dyDescent="0.25">
      <c r="A42" s="16" t="s">
        <v>28</v>
      </c>
      <c r="B42" s="8" t="s">
        <v>13</v>
      </c>
      <c r="C42" s="16" t="s">
        <v>27</v>
      </c>
      <c r="D42" s="8" t="s">
        <v>16</v>
      </c>
      <c r="F42" s="8" t="s">
        <v>20</v>
      </c>
      <c r="G42" s="16" t="s">
        <v>21</v>
      </c>
      <c r="H42" s="8" t="s">
        <v>22</v>
      </c>
      <c r="I42" s="16" t="s">
        <v>25</v>
      </c>
      <c r="K42" s="6" t="s">
        <v>26</v>
      </c>
    </row>
    <row r="43" spans="1:11" ht="18" customHeight="1" x14ac:dyDescent="0.3">
      <c r="A43" s="30">
        <v>3000</v>
      </c>
      <c r="B43" s="12">
        <v>1</v>
      </c>
      <c r="C43" s="13">
        <f>+$A$43*22</f>
        <v>66000</v>
      </c>
      <c r="D43" s="12">
        <v>5</v>
      </c>
      <c r="F43" s="14">
        <f>+C43*$B$9</f>
        <v>3300</v>
      </c>
      <c r="G43" s="14">
        <f>+C43*$C$9</f>
        <v>396</v>
      </c>
      <c r="H43" s="18">
        <v>1666.66</v>
      </c>
      <c r="I43" s="15">
        <f t="shared" ref="I43:I54" si="6">+F43+G43+H43</f>
        <v>5362.66</v>
      </c>
      <c r="K43" s="21">
        <f>+C43*$K$40-I43</f>
        <v>77137.34</v>
      </c>
    </row>
    <row r="44" spans="1:11" ht="18" customHeight="1" x14ac:dyDescent="0.3">
      <c r="B44" s="12">
        <v>2</v>
      </c>
      <c r="C44" s="13">
        <f t="shared" ref="C44:C54" si="7">+$A$43*22</f>
        <v>66000</v>
      </c>
      <c r="D44" s="12">
        <v>5</v>
      </c>
      <c r="F44" s="14">
        <f t="shared" ref="F44:F54" si="8">+C44*$B$9</f>
        <v>3300</v>
      </c>
      <c r="G44" s="14">
        <f t="shared" ref="G44:G54" si="9">+C44*$C$9</f>
        <v>396</v>
      </c>
      <c r="H44" s="18">
        <v>1666.66</v>
      </c>
      <c r="I44" s="15">
        <f t="shared" si="6"/>
        <v>5362.66</v>
      </c>
      <c r="K44" s="21">
        <f t="shared" ref="K44:K54" si="10">+C44*$K$18-I44</f>
        <v>77137.34</v>
      </c>
    </row>
    <row r="45" spans="1:11" ht="18" customHeight="1" x14ac:dyDescent="0.3">
      <c r="B45" s="12">
        <v>3</v>
      </c>
      <c r="C45" s="13">
        <f t="shared" si="7"/>
        <v>66000</v>
      </c>
      <c r="D45" s="12">
        <v>5</v>
      </c>
      <c r="F45" s="14">
        <f t="shared" si="8"/>
        <v>3300</v>
      </c>
      <c r="G45" s="14">
        <f t="shared" si="9"/>
        <v>396</v>
      </c>
      <c r="H45" s="18">
        <v>1666.66</v>
      </c>
      <c r="I45" s="15">
        <f t="shared" si="6"/>
        <v>5362.66</v>
      </c>
      <c r="K45" s="21">
        <f t="shared" si="10"/>
        <v>77137.34</v>
      </c>
    </row>
    <row r="46" spans="1:11" ht="18" customHeight="1" x14ac:dyDescent="0.3">
      <c r="B46" s="12">
        <v>4</v>
      </c>
      <c r="C46" s="13">
        <f t="shared" si="7"/>
        <v>66000</v>
      </c>
      <c r="D46" s="12">
        <v>5</v>
      </c>
      <c r="F46" s="14">
        <f t="shared" si="8"/>
        <v>3300</v>
      </c>
      <c r="G46" s="14">
        <f t="shared" si="9"/>
        <v>396</v>
      </c>
      <c r="H46" s="18">
        <v>1666.66</v>
      </c>
      <c r="I46" s="15">
        <f t="shared" si="6"/>
        <v>5362.66</v>
      </c>
      <c r="K46" s="21">
        <f t="shared" si="10"/>
        <v>77137.34</v>
      </c>
    </row>
    <row r="47" spans="1:11" ht="18" customHeight="1" x14ac:dyDescent="0.3">
      <c r="B47" s="12">
        <v>5</v>
      </c>
      <c r="C47" s="13">
        <f t="shared" si="7"/>
        <v>66000</v>
      </c>
      <c r="D47" s="12">
        <v>5</v>
      </c>
      <c r="F47" s="14">
        <f t="shared" si="8"/>
        <v>3300</v>
      </c>
      <c r="G47" s="14">
        <f t="shared" si="9"/>
        <v>396</v>
      </c>
      <c r="H47" s="18">
        <v>1666.66</v>
      </c>
      <c r="I47" s="15">
        <f t="shared" si="6"/>
        <v>5362.66</v>
      </c>
      <c r="K47" s="21">
        <f t="shared" si="10"/>
        <v>77137.34</v>
      </c>
    </row>
    <row r="48" spans="1:11" ht="18" customHeight="1" x14ac:dyDescent="0.3">
      <c r="B48" s="12">
        <v>6</v>
      </c>
      <c r="C48" s="13">
        <f t="shared" si="7"/>
        <v>66000</v>
      </c>
      <c r="D48" s="12">
        <v>5</v>
      </c>
      <c r="F48" s="14">
        <f t="shared" si="8"/>
        <v>3300</v>
      </c>
      <c r="G48" s="14">
        <f t="shared" si="9"/>
        <v>396</v>
      </c>
      <c r="H48" s="18">
        <v>1666.66</v>
      </c>
      <c r="I48" s="15">
        <f t="shared" si="6"/>
        <v>5362.66</v>
      </c>
      <c r="K48" s="21">
        <f t="shared" si="10"/>
        <v>77137.34</v>
      </c>
    </row>
    <row r="49" spans="1:11" ht="18" customHeight="1" x14ac:dyDescent="0.3">
      <c r="B49" s="12">
        <v>7</v>
      </c>
      <c r="C49" s="13">
        <f t="shared" si="7"/>
        <v>66000</v>
      </c>
      <c r="D49" s="12">
        <v>5</v>
      </c>
      <c r="F49" s="14">
        <f t="shared" si="8"/>
        <v>3300</v>
      </c>
      <c r="G49" s="14">
        <f t="shared" si="9"/>
        <v>396</v>
      </c>
      <c r="H49" s="18">
        <v>1666.66</v>
      </c>
      <c r="I49" s="15">
        <f t="shared" si="6"/>
        <v>5362.66</v>
      </c>
      <c r="K49" s="21">
        <f t="shared" si="10"/>
        <v>77137.34</v>
      </c>
    </row>
    <row r="50" spans="1:11" ht="18" customHeight="1" x14ac:dyDescent="0.3">
      <c r="B50" s="12">
        <v>8</v>
      </c>
      <c r="C50" s="13">
        <f t="shared" si="7"/>
        <v>66000</v>
      </c>
      <c r="D50" s="12">
        <v>5</v>
      </c>
      <c r="F50" s="14">
        <f t="shared" si="8"/>
        <v>3300</v>
      </c>
      <c r="G50" s="14">
        <f t="shared" si="9"/>
        <v>396</v>
      </c>
      <c r="H50" s="18">
        <v>1666.66</v>
      </c>
      <c r="I50" s="15">
        <f t="shared" si="6"/>
        <v>5362.66</v>
      </c>
      <c r="K50" s="21">
        <f t="shared" si="10"/>
        <v>77137.34</v>
      </c>
    </row>
    <row r="51" spans="1:11" ht="16.5" x14ac:dyDescent="0.3">
      <c r="B51" s="12">
        <v>9</v>
      </c>
      <c r="C51" s="13">
        <f t="shared" si="7"/>
        <v>66000</v>
      </c>
      <c r="D51" s="12">
        <v>5</v>
      </c>
      <c r="F51" s="14">
        <f t="shared" si="8"/>
        <v>3300</v>
      </c>
      <c r="G51" s="14">
        <f t="shared" si="9"/>
        <v>396</v>
      </c>
      <c r="H51" s="18">
        <v>1666.66</v>
      </c>
      <c r="I51" s="15">
        <f t="shared" si="6"/>
        <v>5362.66</v>
      </c>
      <c r="K51" s="21">
        <f t="shared" si="10"/>
        <v>77137.34</v>
      </c>
    </row>
    <row r="52" spans="1:11" ht="16.5" x14ac:dyDescent="0.3">
      <c r="B52" s="12">
        <v>10</v>
      </c>
      <c r="C52" s="13">
        <f t="shared" si="7"/>
        <v>66000</v>
      </c>
      <c r="D52" s="12">
        <v>5</v>
      </c>
      <c r="F52" s="14">
        <f t="shared" si="8"/>
        <v>3300</v>
      </c>
      <c r="G52" s="14">
        <f t="shared" si="9"/>
        <v>396</v>
      </c>
      <c r="H52" s="18">
        <v>1666.66</v>
      </c>
      <c r="I52" s="15">
        <f t="shared" si="6"/>
        <v>5362.66</v>
      </c>
      <c r="K52" s="21">
        <f t="shared" si="10"/>
        <v>77137.34</v>
      </c>
    </row>
    <row r="53" spans="1:11" ht="16.5" x14ac:dyDescent="0.3">
      <c r="B53" s="12">
        <v>11</v>
      </c>
      <c r="C53" s="13">
        <f t="shared" si="7"/>
        <v>66000</v>
      </c>
      <c r="D53" s="12">
        <v>5</v>
      </c>
      <c r="F53" s="14">
        <f t="shared" si="8"/>
        <v>3300</v>
      </c>
      <c r="G53" s="14">
        <f t="shared" si="9"/>
        <v>396</v>
      </c>
      <c r="H53" s="18">
        <v>1666.66</v>
      </c>
      <c r="I53" s="15">
        <f t="shared" si="6"/>
        <v>5362.66</v>
      </c>
      <c r="K53" s="21">
        <f t="shared" si="10"/>
        <v>77137.34</v>
      </c>
    </row>
    <row r="54" spans="1:11" ht="16.5" x14ac:dyDescent="0.3">
      <c r="A54" s="23"/>
      <c r="B54" s="12">
        <v>12</v>
      </c>
      <c r="C54" s="13">
        <f t="shared" si="7"/>
        <v>66000</v>
      </c>
      <c r="D54" s="12">
        <v>5</v>
      </c>
      <c r="F54" s="14">
        <f t="shared" si="8"/>
        <v>3300</v>
      </c>
      <c r="G54" s="14">
        <f t="shared" si="9"/>
        <v>396</v>
      </c>
      <c r="H54" s="18">
        <v>1666.66</v>
      </c>
      <c r="I54" s="15">
        <f t="shared" si="6"/>
        <v>5362.66</v>
      </c>
      <c r="K54" s="21">
        <f t="shared" si="10"/>
        <v>77137.34</v>
      </c>
    </row>
    <row r="55" spans="1:11" ht="16.5" x14ac:dyDescent="0.3">
      <c r="B55" s="24" t="s">
        <v>23</v>
      </c>
      <c r="C55" s="17">
        <f>SUM(C43:C54)</f>
        <v>792000</v>
      </c>
      <c r="F55" s="11">
        <f>SUM(F43:F54)</f>
        <v>39600</v>
      </c>
      <c r="G55" s="11">
        <f>SUM(G43:G54)</f>
        <v>4752</v>
      </c>
      <c r="H55" s="19">
        <f>SUM(H43:H54)</f>
        <v>19999.920000000002</v>
      </c>
      <c r="I55" s="10">
        <f>SUM(I43:I54)</f>
        <v>64351.920000000013</v>
      </c>
      <c r="K55" s="22">
        <f>SUM(K43:K54)</f>
        <v>925648.07999999973</v>
      </c>
    </row>
    <row r="57" spans="1:11" ht="20.100000000000001" customHeight="1" x14ac:dyDescent="0.25">
      <c r="K57" s="28" t="s">
        <v>31</v>
      </c>
    </row>
    <row r="58" spans="1:11" ht="20.100000000000001" customHeight="1" x14ac:dyDescent="0.25">
      <c r="H58" s="26" t="s">
        <v>30</v>
      </c>
      <c r="I58" s="27">
        <v>20000</v>
      </c>
      <c r="K58" s="20">
        <f>+K55-I58</f>
        <v>905648.07999999973</v>
      </c>
    </row>
    <row r="73" ht="15" customHeight="1" x14ac:dyDescent="0.25"/>
    <row r="74" ht="15" customHeight="1" x14ac:dyDescent="0.25"/>
  </sheetData>
  <mergeCells count="4">
    <mergeCell ref="A18:I18"/>
    <mergeCell ref="A40:I40"/>
    <mergeCell ref="A3:E3"/>
    <mergeCell ref="A1:E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Example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Adminstrator</cp:lastModifiedBy>
  <dcterms:created xsi:type="dcterms:W3CDTF">2014-02-21T21:39:52Z</dcterms:created>
  <dcterms:modified xsi:type="dcterms:W3CDTF">2015-04-16T18:42:38Z</dcterms:modified>
</cp:coreProperties>
</file>